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<sst xmlns="http://schemas.openxmlformats.org/spreadsheetml/2006/main" count="70" uniqueCount="55">
  <si>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Číslo</t>
  </si>
  <si>
    <t>Popis</t>
  </si>
  <si>
    <t>Množství</t>
  </si>
  <si>
    <t>MJ</t>
  </si>
  <si>
    <t>JC</t>
  </si>
  <si>
    <t>CC</t>
  </si>
  <si>
    <t>Poznámka</t>
  </si>
  <si>
    <t>m3</t>
  </si>
  <si>
    <t>ks</t>
  </si>
  <si>
    <t>Vybourání stávající vozovky</t>
  </si>
  <si>
    <t>Bourání původní zídky</t>
  </si>
  <si>
    <t>Likvidace suti - zídka</t>
  </si>
  <si>
    <t>Likvidace suti - vozovka</t>
  </si>
  <si>
    <t>kpl</t>
  </si>
  <si>
    <t>Základ pro novou zídku</t>
  </si>
  <si>
    <t>m2</t>
  </si>
  <si>
    <t>Podklad pod dlažbu kamenivo 32-63</t>
  </si>
  <si>
    <t>Podklad pod dlažbu kamenivo 4-8</t>
  </si>
  <si>
    <t>Drenáž za zídkou</t>
  </si>
  <si>
    <t>m</t>
  </si>
  <si>
    <t>Kamenný obrubník k vozovce</t>
  </si>
  <si>
    <t>Nová dlažba - práce</t>
  </si>
  <si>
    <t>t</t>
  </si>
  <si>
    <t>Úprava terénu</t>
  </si>
  <si>
    <t>Nová kamenná zídka - materiál</t>
  </si>
  <si>
    <t>Nová kamenná zídka - práce</t>
  </si>
  <si>
    <t>Nová dlažba - materiál (odseky)</t>
  </si>
  <si>
    <t>Vybourání původní zídky včetně odstranění základů a výkopu pro nový základ</t>
  </si>
  <si>
    <t>Odvoz suti včetně uložení na skládku</t>
  </si>
  <si>
    <t xml:space="preserve">Vyříznutí a následné vybourání asfaltové vozovky v tl. 0,35m </t>
  </si>
  <si>
    <t>Odvoz a uložení asfatového odpadu na skládku</t>
  </si>
  <si>
    <t>Betonáž nového základu včetně osazení výztuže</t>
  </si>
  <si>
    <t xml:space="preserve">Zdění suché zídky včetně maltové směsi a vytvoření míst pro lavičky </t>
  </si>
  <si>
    <t>Drenáž za zídkou s napojením do kanalizace, včetně zásypu štěrkem</t>
  </si>
  <si>
    <t>Montáž kamenných obrub, materiál bude vybrán ze zásob investora - uložení do betonu</t>
  </si>
  <si>
    <t>Včetně dopravy a hutnění</t>
  </si>
  <si>
    <t>Úprava terénu a rozprostření ornice</t>
  </si>
  <si>
    <t>Rozpočet - Vlkov_obnova zídky a přilehlého prostranství</t>
  </si>
  <si>
    <t>Dodávka materiálu pro suchou zídku včetně dopravy - lom Kaplice</t>
  </si>
  <si>
    <t>Dodávka a montáž lavičky na zídku</t>
  </si>
  <si>
    <t>Dodávka a montáž solitérní lavičky</t>
  </si>
  <si>
    <t>Dodávka a montáž obrub kolem odseků - uložení do betonu - lom Horní Dvorce, krajník zahradní 10x20x30-80cm</t>
  </si>
  <si>
    <t>Kamenný obrubník k odsekům a kostkám</t>
  </si>
  <si>
    <t>Dodávka kamených odseků včetně dopravy - lom Horní Dvorce, odseky od kostek netříděné</t>
  </si>
  <si>
    <t>Nová dlažba - materiál (kostky)</t>
  </si>
  <si>
    <t>Dodávka kamených kostek včetně dopravy - lom Horní Dvorce, dlažební kostka malá 8/10 cm</t>
  </si>
  <si>
    <t>Pokládka odseků a kostek včetně hutnění vibrační deskou</t>
  </si>
  <si>
    <t>Celkem (bez DPH) =</t>
  </si>
  <si>
    <t>Kč</t>
  </si>
  <si>
    <t>Geodetické práce</t>
  </si>
  <si>
    <t>Vytýčení stavby a závěrečné zaměření pro zanesení do KN</t>
  </si>
  <si>
    <t>Oprava uliční vpusti</t>
  </si>
  <si>
    <t>Osazení nové betonové vpusti, propojení nátoku a výtoku, dobetonávka</t>
  </si>
  <si>
    <t>Lavička solitérní - ocelovo-dřevěná konstrukce, řešení odsouhlasit s investorem, Rozměry a umístění dle PD, typový výrobek, podléhá schválení objednatele
- standard ALUMA LAL13, materiál opláštění dub viz. např. : https://www.streetpark.eu/cs/vyrobek/parkova-lavicka-aluma/</t>
  </si>
  <si>
    <t>Lavička zabudované do zídky - ocelovo-dřevěná konstrukce, řešení odsouhlasit s investorem, Rozměry a umístění dle PD, zakázková výroba, podléhá schválení objednatele
- standard ALUMA LAL12, materiál opláštění dub viz. např. : https://www.streetpark.eu/cs/vyrobek/parkova-lavicka-aluma/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</si>
</sst>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 %"/>
    <numFmt numFmtId="167" formatCode="0.0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166" fontId="0" fillId="0" borderId="0" applyFill="0" applyBorder="0" applyProtection="0">
      <alignment/>
    </xf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G30" sqref="G30"/>
    </sheetView>
  </sheetViews>
  <sheetFormatPr defaultColWidth="8.7109375" defaultRowHeight="15"/>
  <cols>
    <col min="1" max="1" width="5.140625" style="1" customWidth="1"/>
    <col min="2" max="2" width="57.140625" style="0" customWidth="1"/>
    <col min="3" max="3" width="8.8515625" style="2" customWidth="1"/>
    <col min="4" max="4" width="8.7109375" style="0" customWidth="1"/>
    <col min="5" max="5" width="9.7109375" style="0" customWidth="1"/>
    <col min="6" max="6" width="11.28125" style="3" customWidth="1"/>
    <col min="7" max="7" width="75.57421875" style="4" customWidth="1"/>
    <col min="8" max="8" width="11.8515625" style="0" customWidth="1"/>
  </cols>
  <sheetData>
    <row r="2" spans="1:10" ht="14.25">
      <c r="A2" s="24" t="s">
        <v>37</v>
      </c>
      <c r="B2" s="24"/>
      <c r="C2" s="24"/>
      <c r="D2" s="24"/>
      <c r="E2" s="24"/>
      <c r="F2" s="24"/>
      <c r="G2" s="6"/>
      <c r="H2" s="7"/>
      <c r="I2" s="8"/>
      <c r="J2" s="8"/>
    </row>
    <row r="3" spans="1:9" ht="14.25">
      <c r="A3" s="5" t="s">
        <v>0</v>
      </c>
      <c r="B3" s="5" t="s">
        <v>1</v>
      </c>
      <c r="C3" s="9" t="s">
        <v>2</v>
      </c>
      <c r="D3" s="5" t="s">
        <v>3</v>
      </c>
      <c r="E3" s="5" t="s">
        <v>4</v>
      </c>
      <c r="F3" s="10" t="s">
        <v>5</v>
      </c>
      <c r="G3" s="6" t="s">
        <v>6</v>
      </c>
      <c r="H3" s="11"/>
      <c r="I3" s="12"/>
    </row>
    <row r="4" spans="1:9" ht="14.25">
      <c r="A4" s="13">
        <v>1</v>
      </c>
      <c r="B4" s="14" t="s">
        <v>49</v>
      </c>
      <c r="C4" s="19">
        <v>1</v>
      </c>
      <c r="D4" s="13" t="s">
        <v>13</v>
      </c>
      <c r="E4" s="13"/>
      <c r="F4" s="15">
        <f aca="true" t="shared" si="0" ref="F4:F23">C4*E4</f>
        <v>0</v>
      </c>
      <c r="G4" s="6" t="s">
        <v>50</v>
      </c>
      <c r="H4" s="16"/>
      <c r="I4" s="12"/>
    </row>
    <row r="5" spans="1:9" ht="14.25">
      <c r="A5" s="13">
        <f>A4+1</f>
        <v>2</v>
      </c>
      <c r="B5" s="14" t="s">
        <v>10</v>
      </c>
      <c r="C5" s="19">
        <f>5.2*0.45*1.5+17.1*0.4*1</f>
        <v>10.350000000000001</v>
      </c>
      <c r="D5" s="13" t="s">
        <v>7</v>
      </c>
      <c r="E5" s="13"/>
      <c r="F5" s="15">
        <f t="shared" si="0"/>
        <v>0</v>
      </c>
      <c r="G5" s="6" t="s">
        <v>27</v>
      </c>
      <c r="H5" s="16"/>
      <c r="I5" s="12"/>
    </row>
    <row r="6" spans="1:9" ht="14.25">
      <c r="A6" s="13">
        <f>A5+1</f>
        <v>3</v>
      </c>
      <c r="B6" s="14" t="s">
        <v>11</v>
      </c>
      <c r="C6" s="19">
        <f>(5.2*0.45*1.5+17.1*0.4*1)*2</f>
        <v>20.700000000000003</v>
      </c>
      <c r="D6" s="13" t="s">
        <v>22</v>
      </c>
      <c r="E6" s="13"/>
      <c r="F6" s="15">
        <f t="shared" si="0"/>
        <v>0</v>
      </c>
      <c r="G6" s="6" t="s">
        <v>28</v>
      </c>
      <c r="H6" s="16"/>
      <c r="I6" s="12"/>
    </row>
    <row r="7" spans="1:9" ht="14.25">
      <c r="A7" s="13">
        <f aca="true" t="shared" si="1" ref="A7:A21">A6+1</f>
        <v>4</v>
      </c>
      <c r="B7" s="14" t="s">
        <v>9</v>
      </c>
      <c r="C7" s="19">
        <f>44*0.35</f>
        <v>15.399999999999999</v>
      </c>
      <c r="D7" s="13" t="s">
        <v>7</v>
      </c>
      <c r="E7" s="13"/>
      <c r="F7" s="15">
        <f t="shared" si="0"/>
        <v>0</v>
      </c>
      <c r="G7" s="6" t="s">
        <v>29</v>
      </c>
      <c r="H7" s="16"/>
      <c r="I7" s="12"/>
    </row>
    <row r="8" spans="1:9" ht="14.25">
      <c r="A8" s="13">
        <f t="shared" si="1"/>
        <v>5</v>
      </c>
      <c r="B8" s="17" t="s">
        <v>12</v>
      </c>
      <c r="C8" s="19">
        <f>C7*2.2</f>
        <v>33.88</v>
      </c>
      <c r="D8" s="13" t="s">
        <v>22</v>
      </c>
      <c r="E8" s="13"/>
      <c r="F8" s="15">
        <f t="shared" si="0"/>
        <v>0</v>
      </c>
      <c r="G8" s="6" t="s">
        <v>30</v>
      </c>
      <c r="H8" s="16"/>
      <c r="I8" s="12"/>
    </row>
    <row r="9" spans="1:9" ht="14.25">
      <c r="A9" s="13">
        <f t="shared" si="1"/>
        <v>6</v>
      </c>
      <c r="B9" s="17" t="s">
        <v>14</v>
      </c>
      <c r="C9" s="19">
        <f>(1.9+4.3+1.9+5.5+4.2+3+3.5+2.3)*0.4*0.75</f>
        <v>7.98</v>
      </c>
      <c r="D9" s="13" t="s">
        <v>7</v>
      </c>
      <c r="E9" s="13"/>
      <c r="F9" s="15">
        <f t="shared" si="0"/>
        <v>0</v>
      </c>
      <c r="G9" s="6" t="s">
        <v>31</v>
      </c>
      <c r="H9" s="16"/>
      <c r="I9" s="12"/>
    </row>
    <row r="10" spans="1:9" ht="14.25">
      <c r="A10" s="13">
        <f t="shared" si="1"/>
        <v>7</v>
      </c>
      <c r="B10" s="17" t="s">
        <v>24</v>
      </c>
      <c r="C10" s="19">
        <f>C11+0.35*2.5*1.1</f>
        <v>18.9625</v>
      </c>
      <c r="D10" s="13" t="s">
        <v>22</v>
      </c>
      <c r="E10" s="13"/>
      <c r="F10" s="15">
        <f t="shared" si="0"/>
        <v>0</v>
      </c>
      <c r="G10" s="6" t="s">
        <v>38</v>
      </c>
      <c r="H10" s="16"/>
      <c r="I10" s="12"/>
    </row>
    <row r="11" spans="1:9" ht="14.25">
      <c r="A11" s="13">
        <f t="shared" si="1"/>
        <v>8</v>
      </c>
      <c r="B11" s="17" t="s">
        <v>25</v>
      </c>
      <c r="C11" s="19">
        <f>11+6+1</f>
        <v>18</v>
      </c>
      <c r="D11" s="13" t="s">
        <v>15</v>
      </c>
      <c r="E11" s="13"/>
      <c r="F11" s="15">
        <f t="shared" si="0"/>
        <v>0</v>
      </c>
      <c r="G11" s="6" t="s">
        <v>32</v>
      </c>
      <c r="H11" s="16"/>
      <c r="I11" s="12"/>
    </row>
    <row r="12" spans="1:9" ht="14.25">
      <c r="A12" s="13">
        <f t="shared" si="1"/>
        <v>9</v>
      </c>
      <c r="B12" s="17" t="s">
        <v>18</v>
      </c>
      <c r="C12" s="19">
        <v>35</v>
      </c>
      <c r="D12" s="13" t="s">
        <v>19</v>
      </c>
      <c r="E12" s="13"/>
      <c r="F12" s="15">
        <f t="shared" si="0"/>
        <v>0</v>
      </c>
      <c r="G12" s="6" t="s">
        <v>33</v>
      </c>
      <c r="H12" s="16"/>
      <c r="I12" s="12"/>
    </row>
    <row r="13" spans="1:9" ht="81" customHeight="1">
      <c r="A13" s="13">
        <f t="shared" si="1"/>
        <v>10</v>
      </c>
      <c r="B13" s="17" t="s">
        <v>39</v>
      </c>
      <c r="C13" s="19">
        <v>1</v>
      </c>
      <c r="D13" s="13" t="s">
        <v>8</v>
      </c>
      <c r="E13" s="13"/>
      <c r="F13" s="15">
        <f t="shared" si="0"/>
        <v>0</v>
      </c>
      <c r="G13" s="23" t="s">
        <v>54</v>
      </c>
      <c r="H13" s="16"/>
      <c r="I13" s="12"/>
    </row>
    <row r="14" spans="1:9" ht="75" customHeight="1">
      <c r="A14" s="13">
        <f t="shared" si="1"/>
        <v>11</v>
      </c>
      <c r="B14" s="17" t="s">
        <v>40</v>
      </c>
      <c r="C14" s="19">
        <v>1</v>
      </c>
      <c r="D14" s="13" t="s">
        <v>8</v>
      </c>
      <c r="E14" s="13"/>
      <c r="F14" s="15">
        <f t="shared" si="0"/>
        <v>0</v>
      </c>
      <c r="G14" s="23" t="s">
        <v>53</v>
      </c>
      <c r="H14" s="16"/>
      <c r="I14" s="12"/>
    </row>
    <row r="15" spans="1:7" ht="14.25">
      <c r="A15" s="13">
        <f t="shared" si="1"/>
        <v>12</v>
      </c>
      <c r="B15" s="17" t="s">
        <v>16</v>
      </c>
      <c r="C15" s="19">
        <f>44*0.15*2.5</f>
        <v>16.5</v>
      </c>
      <c r="D15" s="18" t="s">
        <v>22</v>
      </c>
      <c r="E15" s="13"/>
      <c r="F15" s="15">
        <f t="shared" si="0"/>
        <v>0</v>
      </c>
      <c r="G15" s="4" t="s">
        <v>35</v>
      </c>
    </row>
    <row r="16" spans="1:7" ht="14.25">
      <c r="A16" s="13">
        <f t="shared" si="1"/>
        <v>13</v>
      </c>
      <c r="B16" s="17" t="s">
        <v>17</v>
      </c>
      <c r="C16" s="19">
        <f>44*0.08*2.5</f>
        <v>8.8</v>
      </c>
      <c r="D16" s="18" t="s">
        <v>22</v>
      </c>
      <c r="E16" s="13"/>
      <c r="F16" s="15">
        <f t="shared" si="0"/>
        <v>0</v>
      </c>
      <c r="G16" s="4" t="s">
        <v>35</v>
      </c>
    </row>
    <row r="17" spans="1:7" ht="14.25">
      <c r="A17" s="13">
        <f t="shared" si="1"/>
        <v>14</v>
      </c>
      <c r="B17" s="17" t="s">
        <v>20</v>
      </c>
      <c r="C17" s="19">
        <v>12</v>
      </c>
      <c r="D17" s="18" t="s">
        <v>19</v>
      </c>
      <c r="E17" s="13"/>
      <c r="F17" s="15">
        <f t="shared" si="0"/>
        <v>0</v>
      </c>
      <c r="G17" s="4" t="s">
        <v>34</v>
      </c>
    </row>
    <row r="18" spans="1:7" ht="14.25">
      <c r="A18" s="13">
        <f t="shared" si="1"/>
        <v>15</v>
      </c>
      <c r="B18" s="17" t="s">
        <v>42</v>
      </c>
      <c r="C18" s="19">
        <f>2.1+10+7.5</f>
        <v>19.6</v>
      </c>
      <c r="D18" s="18" t="s">
        <v>19</v>
      </c>
      <c r="E18" s="13"/>
      <c r="F18" s="15">
        <f t="shared" si="0"/>
        <v>0</v>
      </c>
      <c r="G18" s="4" t="s">
        <v>41</v>
      </c>
    </row>
    <row r="19" spans="1:7" ht="14.25">
      <c r="A19" s="13">
        <f t="shared" si="1"/>
        <v>16</v>
      </c>
      <c r="B19" s="17" t="s">
        <v>26</v>
      </c>
      <c r="C19" s="19">
        <v>5.5</v>
      </c>
      <c r="D19" s="18" t="s">
        <v>22</v>
      </c>
      <c r="E19" s="13"/>
      <c r="F19" s="15">
        <f t="shared" si="0"/>
        <v>0</v>
      </c>
      <c r="G19" s="4" t="s">
        <v>43</v>
      </c>
    </row>
    <row r="20" spans="1:7" ht="14.25">
      <c r="A20" s="13">
        <f t="shared" si="1"/>
        <v>17</v>
      </c>
      <c r="B20" s="17" t="s">
        <v>44</v>
      </c>
      <c r="C20" s="19">
        <v>5.5</v>
      </c>
      <c r="D20" s="18" t="s">
        <v>22</v>
      </c>
      <c r="E20" s="13"/>
      <c r="F20" s="15">
        <f t="shared" si="0"/>
        <v>0</v>
      </c>
      <c r="G20" s="4" t="s">
        <v>45</v>
      </c>
    </row>
    <row r="21" spans="1:7" ht="14.25">
      <c r="A21" s="13">
        <f t="shared" si="1"/>
        <v>18</v>
      </c>
      <c r="B21" s="17" t="s">
        <v>21</v>
      </c>
      <c r="C21" s="19">
        <v>44</v>
      </c>
      <c r="D21" s="18" t="s">
        <v>15</v>
      </c>
      <c r="E21" s="13"/>
      <c r="F21" s="15">
        <f t="shared" si="0"/>
        <v>0</v>
      </c>
      <c r="G21" s="4" t="s">
        <v>46</v>
      </c>
    </row>
    <row r="22" spans="1:7" ht="14.25">
      <c r="A22" s="13">
        <v>19</v>
      </c>
      <c r="B22" s="17" t="s">
        <v>51</v>
      </c>
      <c r="C22" s="19">
        <v>1</v>
      </c>
      <c r="D22" s="18" t="s">
        <v>13</v>
      </c>
      <c r="E22" s="13"/>
      <c r="F22" s="15">
        <v>0</v>
      </c>
      <c r="G22" s="4" t="s">
        <v>52</v>
      </c>
    </row>
    <row r="23" spans="1:7" ht="14.25">
      <c r="A23" s="13">
        <v>20</v>
      </c>
      <c r="B23" s="17" t="s">
        <v>23</v>
      </c>
      <c r="C23" s="19">
        <v>1</v>
      </c>
      <c r="D23" s="18" t="s">
        <v>13</v>
      </c>
      <c r="E23" s="13"/>
      <c r="F23" s="15">
        <f t="shared" si="0"/>
        <v>0</v>
      </c>
      <c r="G23" s="4" t="s">
        <v>36</v>
      </c>
    </row>
    <row r="25" spans="5:7" ht="14.25">
      <c r="E25" s="20" t="s">
        <v>47</v>
      </c>
      <c r="F25" s="21">
        <f>SUM(F4:F23)</f>
        <v>0</v>
      </c>
      <c r="G25" s="22" t="s">
        <v>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Kubátová</cp:lastModifiedBy>
  <cp:lastPrinted>2019-12-17T14:07:34Z</cp:lastPrinted>
  <dcterms:created xsi:type="dcterms:W3CDTF">2016-09-20T08:20:38Z</dcterms:created>
  <dcterms:modified xsi:type="dcterms:W3CDTF">2021-05-18T15:34:38Z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